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outing Scorecard" sheetId="1" state="visible" r:id="rId3"/>
    <sheet name="Answer Key" sheetId="2" state="visible" r:id="rId4"/>
  </sheets>
  <definedNames>
    <definedName function="false" hidden="false" localSheetId="0" name="_xlnm.Print_Area" vbProcedure="false">'Routing Scorecard'!$A$1:$H$34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<sst xmlns="http://schemas.openxmlformats.org/spreadsheetml/2006/main" count="130" uniqueCount="73">
  <si>
    <t xml:space="preserve">THE AI TRIAGE CENTER — Scoring Sheet</t>
  </si>
  <si>
    <t xml:space="preserve">Team Name:</t>
  </si>
  <si>
    <t xml:space="preserve">Date:</t>
  </si>
  <si>
    <t xml:space="preserve">Lane Cost Reference</t>
  </si>
  <si>
    <t xml:space="preserve">Green (Rules Engine)</t>
  </si>
  <si>
    <t xml:space="preserve">Yellow (ML Model)</t>
  </si>
  <si>
    <t xml:space="preserve">Red (GenAI/LLM)</t>
  </si>
  <si>
    <t xml:space="preserve">#</t>
  </si>
  <si>
    <t xml:space="preserve">Customer Request</t>
  </si>
  <si>
    <t xml:space="preserve">Your Route
(G/Y/R)</t>
  </si>
  <si>
    <t xml:space="preserve">Cost</t>
  </si>
  <si>
    <t xml:space="preserve">Correct
Route</t>
  </si>
  <si>
    <t xml:space="preserve">Match?
(1=Yes)</t>
  </si>
  <si>
    <t xml:space="preserve">Reasoning (Optional)</t>
  </si>
  <si>
    <t xml:space="preserve">Explanation</t>
  </si>
  <si>
    <t xml:space="preserve">Where is my order? Tracking #MM-29847</t>
  </si>
  <si>
    <t xml:space="preserve">G</t>
  </si>
  <si>
    <t xml:space="preserve">Simple database lookup — tracking # maps to shipment record</t>
  </si>
  <si>
    <t xml:space="preserve">Based on my purchase history, what products will I buy next month?</t>
  </si>
  <si>
    <t xml:space="preserve">Y</t>
  </si>
  <si>
    <t xml:space="preserve">Probabilistic prediction from purchase patterns — classic ML task</t>
  </si>
  <si>
    <t xml:space="preserve">Broken laptop, 8-year loyal customer, wants fair resolution (frustrated)</t>
  </si>
  <si>
    <t xml:space="preserve">R</t>
  </si>
  <si>
    <t xml:space="preserve">Empathy, nuanced tone, personalized resolution — GenAI excels here</t>
  </si>
  <si>
    <t xml:space="preserve">What is your return policy for electronics?</t>
  </si>
  <si>
    <t xml:space="preserve">Fixed policy retrieval from knowledge base — rules engine</t>
  </si>
  <si>
    <t xml:space="preserve">Which warehouse should fulfill order #3847? (inventory + proximity)</t>
  </si>
  <si>
    <t xml:space="preserve">Multi-variable optimization — ML optimization task</t>
  </si>
  <si>
    <t xml:space="preserve">Compare top 5 wireless headphones, write engaging descriptions</t>
  </si>
  <si>
    <t xml:space="preserve">Creative content generation and subjective comparison — GenAI</t>
  </si>
  <si>
    <t xml:space="preserve">Is item SKU-8832 currently in stock?</t>
  </si>
  <si>
    <t xml:space="preserve">Direct database query — binary yes/no answer</t>
  </si>
  <si>
    <t xml:space="preserve">Predict which holiday promotions will generate most revenue</t>
  </si>
  <si>
    <t xml:space="preserve">Revenue forecasting from historical data — ML regression</t>
  </si>
  <si>
    <t xml:space="preserve">Cancel my subscription. ID: SUB-44921</t>
  </si>
  <si>
    <t xml:space="preserve">Structured transactional operation — rules engine</t>
  </si>
  <si>
    <t xml:space="preserve">Wrong medication product to elderly mother, safety concern</t>
  </si>
  <si>
    <t xml:space="preserve">Safety-sensitive, emotionally charged, escalation needed — GenAI</t>
  </si>
  <si>
    <t xml:space="preserve">Estimated delivery date for order #MM-50123?</t>
  </si>
  <si>
    <t xml:space="preserve">Order lookup — delivery date is a data field</t>
  </si>
  <si>
    <t xml:space="preserve">Classify 200 reviews as positive/negative/neutral, find themes</t>
  </si>
  <si>
    <t xml:space="preserve">Sentiment classification and theme extraction — ML task</t>
  </si>
  <si>
    <t xml:space="preserve">Financial hardship, past return window, asking for exception (emotional)</t>
  </si>
  <si>
    <t xml:space="preserve">Empathy, judgment about policy exceptions — GenAI</t>
  </si>
  <si>
    <t xml:space="preserve">Identify customers at high churn risk from engagement metrics</t>
  </si>
  <si>
    <t xml:space="preserve">Churn prediction — supervised ML classification</t>
  </si>
  <si>
    <t xml:space="preserve">Store hours for Oakbrook, IL location?</t>
  </si>
  <si>
    <t xml:space="preserve">Simple location data lookup — rules engine</t>
  </si>
  <si>
    <t xml:space="preserve">SUMMARY</t>
  </si>
  <si>
    <t xml:space="preserve">Total Cost</t>
  </si>
  <si>
    <t xml:space="preserve">Budget</t>
  </si>
  <si>
    <t xml:space="preserve">Under Budget?</t>
  </si>
  <si>
    <t xml:space="preserve">Correct Routes</t>
  </si>
  <si>
    <t xml:space="preserve">Accuracy</t>
  </si>
  <si>
    <t xml:space="preserve">Meets 80%?</t>
  </si>
  <si>
    <t xml:space="preserve">FINAL SCORE</t>
  </si>
  <si>
    <t xml:space="preserve">Formula: (Correct × 10) + (Budget Savings × 100)</t>
  </si>
  <si>
    <t xml:space="preserve">COST COMPARISON</t>
  </si>
  <si>
    <t xml:space="preserve">Current State Cost (all GenAI)</t>
  </si>
  <si>
    <t xml:space="preserve">(15 × $0.10)</t>
  </si>
  <si>
    <t xml:space="preserve">Your Optimized Cost</t>
  </si>
  <si>
    <t xml:space="preserve">Cost Reduction %</t>
  </si>
  <si>
    <t xml:space="preserve">Projected Daily Savings (10K req)</t>
  </si>
  <si>
    <t xml:space="preserve">ANSWER KEY — For Instructor Use Only</t>
  </si>
  <si>
    <t xml:space="preserve">Request Summary</t>
  </si>
  <si>
    <t xml:space="preserve">Optimal Route</t>
  </si>
  <si>
    <t xml:space="preserve">Green (Rules)</t>
  </si>
  <si>
    <t xml:space="preserve">Yellow (ML)</t>
  </si>
  <si>
    <t xml:space="preserve">Red (GenAI)</t>
  </si>
  <si>
    <t xml:space="preserve">OPTIMAL TOTALS</t>
  </si>
  <si>
    <t xml:space="preserve">Distribution:</t>
  </si>
  <si>
    <t xml:space="preserve">Green: 6  |  Yellow: 5  |  Red: 4</t>
  </si>
  <si>
    <t xml:space="preserve">Max possible score: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</si>
</sst>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\$#,##0.000"/>
    <numFmt numFmtId="166" formatCode="\$#,##0.00"/>
    <numFmt numFmtId="167" formatCode="0%"/>
    <numFmt numFmtId="168" formatCode="General"/>
    <numFmt numFmtId="169" formatCode="0.0%"/>
    <numFmt numFmtId="170" formatCode="\$#,##0"/>
  </numFmts>
  <fonts count="2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2563EB"/>
      <name val="Arial"/>
      <family val="0"/>
      <charset val="1"/>
    </font>
    <font>
      <b val="true"/>
      <sz val="10"/>
      <color rgb="FF1F2937"/>
      <name val="Arial"/>
      <family val="0"/>
      <charset val="1"/>
    </font>
    <font>
      <u val="single"/>
      <sz val="11"/>
      <color rgb="FF2563EB"/>
      <name val="Arial"/>
      <family val="0"/>
      <charset val="1"/>
    </font>
    <font>
      <sz val="10"/>
      <color rgb="FF1F2937"/>
      <name val="Arial"/>
      <family val="0"/>
      <charset val="1"/>
    </font>
    <font>
      <b val="true"/>
      <sz val="11"/>
      <color rgb="FF2563EB"/>
      <name val="Arial"/>
      <family val="0"/>
      <charset val="1"/>
    </font>
    <font>
      <b val="true"/>
      <sz val="10"/>
      <color rgb="FF059669"/>
      <name val="Arial"/>
      <family val="0"/>
      <charset val="1"/>
    </font>
    <font>
      <b val="true"/>
      <sz val="10"/>
      <color rgb="FFD97706"/>
      <name val="Arial"/>
      <family val="0"/>
      <charset val="1"/>
    </font>
    <font>
      <b val="true"/>
      <sz val="10"/>
      <color rgb="FFDC2626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2563EB"/>
      <name val="Arial"/>
      <family val="0"/>
      <charset val="1"/>
    </font>
    <font>
      <b val="true"/>
      <sz val="11"/>
      <color rgb="FF059669"/>
      <name val="Arial"/>
      <family val="0"/>
      <charset val="1"/>
    </font>
    <font>
      <b val="true"/>
      <sz val="14"/>
      <color rgb="FF2563EB"/>
      <name val="Arial"/>
      <family val="0"/>
      <charset val="1"/>
    </font>
    <font>
      <i val="true"/>
      <sz val="9"/>
      <color rgb="FF9CA3AF"/>
      <name val="Arial"/>
      <family val="0"/>
      <charset val="1"/>
    </font>
    <font>
      <sz val="10"/>
      <color rgb="FFDC2626"/>
      <name val="Arial"/>
      <family val="0"/>
      <charset val="1"/>
    </font>
    <font>
      <sz val="10"/>
      <color rgb="FF059669"/>
      <name val="Arial"/>
      <family val="0"/>
      <charset val="1"/>
    </font>
    <font>
      <b val="true"/>
      <sz val="12"/>
      <color rgb="FF059669"/>
      <name val="Arial"/>
      <family val="0"/>
      <charset val="1"/>
    </font>
    <font>
      <b val="true"/>
      <sz val="14"/>
      <color rgb="FFDC2626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2563EB"/>
        <bgColor rgb="FF0066CC"/>
      </patternFill>
    </fill>
    <fill>
      <patternFill patternType="solid">
        <fgColor rgb="FFF3F4F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7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1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0" fontId="1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DC2626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59669"/>
      <rgbColor rgb="FFCCCCCC"/>
      <rgbColor rgb="FF808080"/>
      <rgbColor rgb="FF9999FF"/>
      <rgbColor rgb="FF993366"/>
      <rgbColor rgb="FFF3F4F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2563EB"/>
      <rgbColor rgb="FF33CCCC"/>
      <rgbColor rgb="FF99CC00"/>
      <rgbColor rgb="FFFFCC00"/>
      <rgbColor rgb="FFFF9900"/>
      <rgbColor rgb="FFD97706"/>
      <rgbColor rgb="FF666699"/>
      <rgbColor rgb="FF9CA3AF"/>
      <rgbColor rgb="FF003366"/>
      <rgbColor rgb="FF339966"/>
      <rgbColor rgb="FF003300"/>
      <rgbColor rgb="FF333300"/>
      <rgbColor rgb="FF993300"/>
      <rgbColor rgb="FF993366"/>
      <rgbColor rgb="FF333399"/>
      <rgbColor rgb="FF1F2937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563EB"/>
    <pageSetUpPr fitToPage="false"/>
  </sheetPr>
  <dimension ref="A1:H3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7" topLeftCell="A8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48"/>
    <col collapsed="false" customWidth="true" hidden="false" outlineLevel="0" max="3" min="3" style="0" width="12"/>
    <col collapsed="false" customWidth="true" hidden="false" outlineLevel="0" max="4" min="4" style="0" width="10"/>
    <col collapsed="false" customWidth="true" hidden="false" outlineLevel="0" max="5" min="5" style="0" width="12"/>
    <col collapsed="false" customWidth="true" hidden="false" outlineLevel="0" max="6" min="6" style="0" width="10"/>
    <col collapsed="false" customWidth="true" hidden="false" outlineLevel="0" max="7" min="7" style="0" width="28"/>
    <col collapsed="false" customWidth="true" hidden="false" outlineLevel="0" max="8" min="8" style="0" width="42"/>
  </cols>
  <sheetData>
    <row r="1" customFormat="false" ht="19.7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</row>
    <row r="2" customFormat="false" ht="15" hidden="false" customHeight="false" outlineLevel="0" collapsed="false">
      <c r="A2" s="2" t="s">
        <v>1</v>
      </c>
      <c r="B2" s="3"/>
      <c r="C2" s="3"/>
      <c r="D2" s="3"/>
      <c r="E2" s="2" t="s">
        <v>2</v>
      </c>
      <c r="F2" s="4"/>
    </row>
    <row r="4" customFormat="false" ht="15" hidden="false" customHeight="false" outlineLevel="0" collapsed="false">
      <c r="A4" s="5" t="s">
        <v>3</v>
      </c>
    </row>
    <row r="5" customFormat="false" ht="15" hidden="false" customHeight="false" outlineLevel="0" collapsed="false">
      <c r="A5" s="6" t="s">
        <v>4</v>
      </c>
      <c r="B5" s="7" t="n">
        <v>0.001</v>
      </c>
      <c r="C5" s="8" t="s">
        <v>5</v>
      </c>
      <c r="D5" s="9" t="n">
        <v>0.01</v>
      </c>
      <c r="E5" s="10" t="s">
        <v>6</v>
      </c>
      <c r="F5" s="11" t="n">
        <v>0.1</v>
      </c>
    </row>
    <row r="7" customFormat="false" ht="26.85" hidden="false" customHeight="false" outlineLevel="0" collapsed="false">
      <c r="A7" s="12" t="s">
        <v>7</v>
      </c>
      <c r="B7" s="12" t="s">
        <v>8</v>
      </c>
      <c r="C7" s="12" t="s">
        <v>9</v>
      </c>
      <c r="D7" s="12" t="s">
        <v>10</v>
      </c>
      <c r="E7" s="12" t="s">
        <v>11</v>
      </c>
      <c r="F7" s="12" t="s">
        <v>12</v>
      </c>
      <c r="G7" s="12" t="s">
        <v>13</v>
      </c>
      <c r="H7" s="12" t="s">
        <v>14</v>
      </c>
    </row>
    <row r="8" customFormat="false" ht="23.85" hidden="false" customHeight="false" outlineLevel="0" collapsed="false">
      <c r="A8" s="13" t="n">
        <v>1</v>
      </c>
      <c r="B8" s="14" t="s">
        <v>15</v>
      </c>
      <c r="C8" s="13"/>
      <c r="D8" s="15" t="str">
        <f aca="false">IF(C8="G",$B$5,IF(C8="Y",$D$5,IF(C8="R",$F$5,"")))</f>
        <v/>
      </c>
      <c r="E8" s="16" t="s">
        <v>16</v>
      </c>
      <c r="F8" s="13" t="str">
        <f aca="false">IF(C8="","",(UPPER(C8)=E8)*1)</f>
        <v/>
      </c>
      <c r="G8" s="13"/>
      <c r="H8" s="13" t="s">
        <v>17</v>
      </c>
    </row>
    <row r="9" customFormat="false" ht="23.85" hidden="false" customHeight="false" outlineLevel="0" collapsed="false">
      <c r="A9" s="17" t="n">
        <v>2</v>
      </c>
      <c r="B9" s="18" t="s">
        <v>18</v>
      </c>
      <c r="C9" s="17"/>
      <c r="D9" s="19" t="str">
        <f aca="false">IF(C9="G",$B$5,IF(C9="Y",$D$5,IF(C9="R",$F$5,"")))</f>
        <v/>
      </c>
      <c r="E9" s="20" t="s">
        <v>19</v>
      </c>
      <c r="F9" s="17" t="str">
        <f aca="false">IF(C9="","",(UPPER(C9)=E9)*1)</f>
        <v/>
      </c>
      <c r="G9" s="17"/>
      <c r="H9" s="17" t="s">
        <v>20</v>
      </c>
    </row>
    <row r="10" customFormat="false" ht="23.85" hidden="false" customHeight="false" outlineLevel="0" collapsed="false">
      <c r="A10" s="13" t="n">
        <v>3</v>
      </c>
      <c r="B10" s="14" t="s">
        <v>21</v>
      </c>
      <c r="C10" s="13"/>
      <c r="D10" s="15" t="str">
        <f aca="false">IF(C10="G",$B$5,IF(C10="Y",$D$5,IF(C10="R",$F$5,"")))</f>
        <v/>
      </c>
      <c r="E10" s="21" t="s">
        <v>22</v>
      </c>
      <c r="F10" s="13" t="str">
        <f aca="false">IF(C10="","",(UPPER(C10)=E10)*1)</f>
        <v/>
      </c>
      <c r="G10" s="13"/>
      <c r="H10" s="13" t="s">
        <v>23</v>
      </c>
    </row>
    <row r="11" customFormat="false" ht="23.85" hidden="false" customHeight="false" outlineLevel="0" collapsed="false">
      <c r="A11" s="17" t="n">
        <v>4</v>
      </c>
      <c r="B11" s="18" t="s">
        <v>24</v>
      </c>
      <c r="C11" s="17"/>
      <c r="D11" s="19" t="str">
        <f aca="false">IF(C11="G",$B$5,IF(C11="Y",$D$5,IF(C11="R",$F$5,"")))</f>
        <v/>
      </c>
      <c r="E11" s="22" t="s">
        <v>16</v>
      </c>
      <c r="F11" s="17" t="str">
        <f aca="false">IF(C11="","",(UPPER(C11)=E11)*1)</f>
        <v/>
      </c>
      <c r="G11" s="17"/>
      <c r="H11" s="17" t="s">
        <v>25</v>
      </c>
    </row>
    <row r="12" customFormat="false" ht="23.85" hidden="false" customHeight="false" outlineLevel="0" collapsed="false">
      <c r="A12" s="13" t="n">
        <v>5</v>
      </c>
      <c r="B12" s="14" t="s">
        <v>26</v>
      </c>
      <c r="C12" s="13"/>
      <c r="D12" s="15" t="str">
        <f aca="false">IF(C12="G",$B$5,IF(C12="Y",$D$5,IF(C12="R",$F$5,"")))</f>
        <v/>
      </c>
      <c r="E12" s="23" t="s">
        <v>19</v>
      </c>
      <c r="F12" s="13" t="str">
        <f aca="false">IF(C12="","",(UPPER(C12)=E12)*1)</f>
        <v/>
      </c>
      <c r="G12" s="13"/>
      <c r="H12" s="13" t="s">
        <v>27</v>
      </c>
    </row>
    <row r="13" customFormat="false" ht="23.85" hidden="false" customHeight="false" outlineLevel="0" collapsed="false">
      <c r="A13" s="17" t="n">
        <v>6</v>
      </c>
      <c r="B13" s="18" t="s">
        <v>28</v>
      </c>
      <c r="C13" s="17"/>
      <c r="D13" s="19" t="str">
        <f aca="false">IF(C13="G",$B$5,IF(C13="Y",$D$5,IF(C13="R",$F$5,"")))</f>
        <v/>
      </c>
      <c r="E13" s="24" t="s">
        <v>22</v>
      </c>
      <c r="F13" s="17" t="str">
        <f aca="false">IF(C13="","",(UPPER(C13)=E13)*1)</f>
        <v/>
      </c>
      <c r="G13" s="17"/>
      <c r="H13" s="17" t="s">
        <v>29</v>
      </c>
    </row>
    <row r="14" customFormat="false" ht="15" hidden="false" customHeight="false" outlineLevel="0" collapsed="false">
      <c r="A14" s="13" t="n">
        <v>7</v>
      </c>
      <c r="B14" s="14" t="s">
        <v>30</v>
      </c>
      <c r="C14" s="13"/>
      <c r="D14" s="15" t="str">
        <f aca="false">IF(C14="G",$B$5,IF(C14="Y",$D$5,IF(C14="R",$F$5,"")))</f>
        <v/>
      </c>
      <c r="E14" s="16" t="s">
        <v>16</v>
      </c>
      <c r="F14" s="13" t="str">
        <f aca="false">IF(C14="","",(UPPER(C14)=E14)*1)</f>
        <v/>
      </c>
      <c r="G14" s="13"/>
      <c r="H14" s="13" t="s">
        <v>31</v>
      </c>
    </row>
    <row r="15" customFormat="false" ht="23.85" hidden="false" customHeight="false" outlineLevel="0" collapsed="false">
      <c r="A15" s="17" t="n">
        <v>8</v>
      </c>
      <c r="B15" s="18" t="s">
        <v>32</v>
      </c>
      <c r="C15" s="17"/>
      <c r="D15" s="19" t="str">
        <f aca="false">IF(C15="G",$B$5,IF(C15="Y",$D$5,IF(C15="R",$F$5,"")))</f>
        <v/>
      </c>
      <c r="E15" s="20" t="s">
        <v>19</v>
      </c>
      <c r="F15" s="17" t="str">
        <f aca="false">IF(C15="","",(UPPER(C15)=E15)*1)</f>
        <v/>
      </c>
      <c r="G15" s="17"/>
      <c r="H15" s="17" t="s">
        <v>33</v>
      </c>
    </row>
    <row r="16" customFormat="false" ht="15" hidden="false" customHeight="false" outlineLevel="0" collapsed="false">
      <c r="A16" s="13" t="n">
        <v>9</v>
      </c>
      <c r="B16" s="14" t="s">
        <v>34</v>
      </c>
      <c r="C16" s="13"/>
      <c r="D16" s="15" t="str">
        <f aca="false">IF(C16="G",$B$5,IF(C16="Y",$D$5,IF(C16="R",$F$5,"")))</f>
        <v/>
      </c>
      <c r="E16" s="16" t="s">
        <v>16</v>
      </c>
      <c r="F16" s="13" t="str">
        <f aca="false">IF(C16="","",(UPPER(C16)=E16)*1)</f>
        <v/>
      </c>
      <c r="G16" s="13"/>
      <c r="H16" s="13" t="s">
        <v>35</v>
      </c>
    </row>
    <row r="17" customFormat="false" ht="23.85" hidden="false" customHeight="false" outlineLevel="0" collapsed="false">
      <c r="A17" s="17" t="n">
        <v>10</v>
      </c>
      <c r="B17" s="18" t="s">
        <v>36</v>
      </c>
      <c r="C17" s="17"/>
      <c r="D17" s="19" t="str">
        <f aca="false">IF(C17="G",$B$5,IF(C17="Y",$D$5,IF(C17="R",$F$5,"")))</f>
        <v/>
      </c>
      <c r="E17" s="24" t="s">
        <v>22</v>
      </c>
      <c r="F17" s="17" t="str">
        <f aca="false">IF(C17="","",(UPPER(C17)=E17)*1)</f>
        <v/>
      </c>
      <c r="G17" s="17"/>
      <c r="H17" s="17" t="s">
        <v>37</v>
      </c>
    </row>
    <row r="18" customFormat="false" ht="15" hidden="false" customHeight="false" outlineLevel="0" collapsed="false">
      <c r="A18" s="13" t="n">
        <v>11</v>
      </c>
      <c r="B18" s="14" t="s">
        <v>38</v>
      </c>
      <c r="C18" s="13"/>
      <c r="D18" s="15" t="str">
        <f aca="false">IF(C18="G",$B$5,IF(C18="Y",$D$5,IF(C18="R",$F$5,"")))</f>
        <v/>
      </c>
      <c r="E18" s="16" t="s">
        <v>16</v>
      </c>
      <c r="F18" s="13" t="str">
        <f aca="false">IF(C18="","",(UPPER(C18)=E18)*1)</f>
        <v/>
      </c>
      <c r="G18" s="13"/>
      <c r="H18" s="13" t="s">
        <v>39</v>
      </c>
    </row>
    <row r="19" customFormat="false" ht="23.85" hidden="false" customHeight="false" outlineLevel="0" collapsed="false">
      <c r="A19" s="17" t="n">
        <v>12</v>
      </c>
      <c r="B19" s="18" t="s">
        <v>40</v>
      </c>
      <c r="C19" s="17"/>
      <c r="D19" s="19" t="str">
        <f aca="false">IF(C19="G",$B$5,IF(C19="Y",$D$5,IF(C19="R",$F$5,"")))</f>
        <v/>
      </c>
      <c r="E19" s="20" t="s">
        <v>19</v>
      </c>
      <c r="F19" s="17" t="str">
        <f aca="false">IF(C19="","",(UPPER(C19)=E19)*1)</f>
        <v/>
      </c>
      <c r="G19" s="17"/>
      <c r="H19" s="17" t="s">
        <v>41</v>
      </c>
    </row>
    <row r="20" customFormat="false" ht="23.85" hidden="false" customHeight="false" outlineLevel="0" collapsed="false">
      <c r="A20" s="13" t="n">
        <v>13</v>
      </c>
      <c r="B20" s="14" t="s">
        <v>42</v>
      </c>
      <c r="C20" s="13"/>
      <c r="D20" s="15" t="str">
        <f aca="false">IF(C20="G",$B$5,IF(C20="Y",$D$5,IF(C20="R",$F$5,"")))</f>
        <v/>
      </c>
      <c r="E20" s="21" t="s">
        <v>22</v>
      </c>
      <c r="F20" s="13" t="str">
        <f aca="false">IF(C20="","",(UPPER(C20)=E20)*1)</f>
        <v/>
      </c>
      <c r="G20" s="13"/>
      <c r="H20" s="13" t="s">
        <v>43</v>
      </c>
    </row>
    <row r="21" customFormat="false" ht="23.85" hidden="false" customHeight="false" outlineLevel="0" collapsed="false">
      <c r="A21" s="17" t="n">
        <v>14</v>
      </c>
      <c r="B21" s="18" t="s">
        <v>44</v>
      </c>
      <c r="C21" s="17"/>
      <c r="D21" s="19" t="str">
        <f aca="false">IF(C21="G",$B$5,IF(C21="Y",$D$5,IF(C21="R",$F$5,"")))</f>
        <v/>
      </c>
      <c r="E21" s="20" t="s">
        <v>19</v>
      </c>
      <c r="F21" s="17" t="str">
        <f aca="false">IF(C21="","",(UPPER(C21)=E21)*1)</f>
        <v/>
      </c>
      <c r="G21" s="17"/>
      <c r="H21" s="17" t="s">
        <v>45</v>
      </c>
    </row>
    <row r="22" customFormat="false" ht="15" hidden="false" customHeight="false" outlineLevel="0" collapsed="false">
      <c r="A22" s="13" t="n">
        <v>15</v>
      </c>
      <c r="B22" s="14" t="s">
        <v>46</v>
      </c>
      <c r="C22" s="13"/>
      <c r="D22" s="15" t="str">
        <f aca="false">IF(C22="G",$B$5,IF(C22="Y",$D$5,IF(C22="R",$F$5,"")))</f>
        <v/>
      </c>
      <c r="E22" s="16" t="s">
        <v>16</v>
      </c>
      <c r="F22" s="13" t="str">
        <f aca="false">IF(C22="","",(UPPER(C22)=E22)*1)</f>
        <v/>
      </c>
      <c r="G22" s="13"/>
      <c r="H22" s="13" t="s">
        <v>47</v>
      </c>
    </row>
    <row r="24" customFormat="false" ht="15" hidden="false" customHeight="false" outlineLevel="0" collapsed="false">
      <c r="A24" s="25" t="s">
        <v>48</v>
      </c>
      <c r="B24" s="25"/>
    </row>
    <row r="25" customFormat="false" ht="15" hidden="false" customHeight="false" outlineLevel="0" collapsed="false">
      <c r="A25" s="2" t="s">
        <v>49</v>
      </c>
      <c r="B25" s="26" t="n">
        <f aca="false">SUM(D8:D22)</f>
        <v>0</v>
      </c>
      <c r="C25" s="2" t="s">
        <v>50</v>
      </c>
      <c r="D25" s="27" t="n">
        <v>0.45</v>
      </c>
      <c r="E25" s="2" t="s">
        <v>51</v>
      </c>
      <c r="F25" s="28" t="str">
        <f aca="false">IF(B25&lt;=D25,"YES","NO")</f>
        <v>YES</v>
      </c>
    </row>
    <row r="26" customFormat="false" ht="15" hidden="false" customHeight="false" outlineLevel="0" collapsed="false">
      <c r="A26" s="2" t="s">
        <v>52</v>
      </c>
      <c r="B26" s="2" t="n">
        <f aca="false">SUM(F8:F22)</f>
        <v>0</v>
      </c>
      <c r="C26" s="2" t="s">
        <v>53</v>
      </c>
      <c r="D26" s="29" t="n">
        <f aca="false">IF(COUNTA(C8:C22)&gt;0,B26/COUNTA(C8:C22),0)</f>
        <v>0</v>
      </c>
      <c r="E26" s="2" t="s">
        <v>54</v>
      </c>
      <c r="F26" s="28" t="str">
        <f aca="false">IF(D26&gt;=0.8,"YES","NO")</f>
        <v>NO</v>
      </c>
    </row>
    <row r="27" customFormat="false" ht="17.35" hidden="false" customHeight="false" outlineLevel="0" collapsed="false">
      <c r="A27" s="30" t="s">
        <v>55</v>
      </c>
      <c r="B27" s="31" t="n">
        <f aca="false">B26*10+MAX(0,ROUND((0.45-B25)*100,0))</f>
        <v>45</v>
      </c>
    </row>
    <row r="28" customFormat="false" ht="15" hidden="false" customHeight="false" outlineLevel="0" collapsed="false">
      <c r="A28" s="32" t="s">
        <v>56</v>
      </c>
      <c r="B28" s="32"/>
      <c r="C28" s="32"/>
      <c r="D28" s="32"/>
    </row>
    <row r="30" customFormat="false" ht="15" hidden="false" customHeight="false" outlineLevel="0" collapsed="false">
      <c r="A30" s="25" t="s">
        <v>57</v>
      </c>
      <c r="B30" s="25"/>
    </row>
    <row r="31" customFormat="false" ht="15" hidden="false" customHeight="false" outlineLevel="0" collapsed="false">
      <c r="A31" s="2" t="s">
        <v>58</v>
      </c>
      <c r="B31" s="33" t="n">
        <v>1.5</v>
      </c>
      <c r="C31" s="34" t="s">
        <v>59</v>
      </c>
    </row>
    <row r="32" customFormat="false" ht="15" hidden="false" customHeight="false" outlineLevel="0" collapsed="false">
      <c r="A32" s="2" t="s">
        <v>60</v>
      </c>
      <c r="B32" s="35" t="n">
        <f aca="false">B25</f>
        <v>0</v>
      </c>
    </row>
    <row r="33" customFormat="false" ht="15" hidden="false" customHeight="false" outlineLevel="0" collapsed="false">
      <c r="A33" s="2" t="s">
        <v>61</v>
      </c>
      <c r="B33" s="36" t="n">
        <f aca="false">IF(B25&gt;0,(B31-B32)/B31,0)</f>
        <v>0</v>
      </c>
    </row>
    <row r="34" customFormat="false" ht="15" hidden="false" customHeight="false" outlineLevel="0" collapsed="false">
      <c r="A34" s="2" t="s">
        <v>62</v>
      </c>
      <c r="B34" s="37" t="n">
        <f aca="false">(0.1-(B25/15))*10000</f>
        <v>1000</v>
      </c>
    </row>
  </sheetData>
  <mergeCells count="5">
    <mergeCell ref="A1:H1"/>
    <mergeCell ref="B2:D2"/>
    <mergeCell ref="A24:B24"/>
    <mergeCell ref="A28:D28"/>
    <mergeCell ref="A30:B3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C2626"/>
    <pageSetUpPr fitToPage="false"/>
  </sheetPr>
  <dimension ref="A1:E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44"/>
    <col collapsed="false" customWidth="true" hidden="false" outlineLevel="0" max="3" min="3" style="0" width="16"/>
    <col collapsed="false" customWidth="true" hidden="false" outlineLevel="0" max="4" min="4" style="0" width="10"/>
    <col collapsed="false" customWidth="true" hidden="false" outlineLevel="0" max="5" min="5" style="0" width="52"/>
  </cols>
  <sheetData>
    <row r="1" customFormat="false" ht="17.35" hidden="false" customHeight="false" outlineLevel="0" collapsed="false">
      <c r="A1" s="38" t="s">
        <v>63</v>
      </c>
      <c r="B1" s="38"/>
      <c r="C1" s="38"/>
      <c r="D1" s="38"/>
      <c r="E1" s="38"/>
    </row>
    <row r="3" customFormat="false" ht="15" hidden="false" customHeight="false" outlineLevel="0" collapsed="false">
      <c r="A3" s="12" t="s">
        <v>7</v>
      </c>
      <c r="B3" s="12" t="s">
        <v>64</v>
      </c>
      <c r="C3" s="12" t="s">
        <v>65</v>
      </c>
      <c r="D3" s="12" t="s">
        <v>10</v>
      </c>
      <c r="E3" s="12" t="s">
        <v>14</v>
      </c>
    </row>
    <row r="4" customFormat="false" ht="15" hidden="false" customHeight="false" outlineLevel="0" collapsed="false">
      <c r="A4" s="13" t="n">
        <v>1</v>
      </c>
      <c r="B4" s="14" t="s">
        <v>15</v>
      </c>
      <c r="C4" s="16" t="s">
        <v>66</v>
      </c>
      <c r="D4" s="15" t="n">
        <v>0.001</v>
      </c>
      <c r="E4" s="13" t="s">
        <v>17</v>
      </c>
    </row>
    <row r="5" customFormat="false" ht="23.85" hidden="false" customHeight="false" outlineLevel="0" collapsed="false">
      <c r="A5" s="17" t="n">
        <v>2</v>
      </c>
      <c r="B5" s="18" t="s">
        <v>18</v>
      </c>
      <c r="C5" s="20" t="s">
        <v>67</v>
      </c>
      <c r="D5" s="19" t="n">
        <v>0.01</v>
      </c>
      <c r="E5" s="17" t="s">
        <v>20</v>
      </c>
    </row>
    <row r="6" customFormat="false" ht="23.85" hidden="false" customHeight="false" outlineLevel="0" collapsed="false">
      <c r="A6" s="13" t="n">
        <v>3</v>
      </c>
      <c r="B6" s="14" t="s">
        <v>21</v>
      </c>
      <c r="C6" s="21" t="s">
        <v>68</v>
      </c>
      <c r="D6" s="15" t="n">
        <v>0.1</v>
      </c>
      <c r="E6" s="13" t="s">
        <v>23</v>
      </c>
    </row>
    <row r="7" customFormat="false" ht="15" hidden="false" customHeight="false" outlineLevel="0" collapsed="false">
      <c r="A7" s="17" t="n">
        <v>4</v>
      </c>
      <c r="B7" s="18" t="s">
        <v>24</v>
      </c>
      <c r="C7" s="22" t="s">
        <v>66</v>
      </c>
      <c r="D7" s="19" t="n">
        <v>0.001</v>
      </c>
      <c r="E7" s="17" t="s">
        <v>25</v>
      </c>
    </row>
    <row r="8" customFormat="false" ht="23.85" hidden="false" customHeight="false" outlineLevel="0" collapsed="false">
      <c r="A8" s="13" t="n">
        <v>5</v>
      </c>
      <c r="B8" s="14" t="s">
        <v>26</v>
      </c>
      <c r="C8" s="23" t="s">
        <v>67</v>
      </c>
      <c r="D8" s="15" t="n">
        <v>0.01</v>
      </c>
      <c r="E8" s="13" t="s">
        <v>27</v>
      </c>
    </row>
    <row r="9" customFormat="false" ht="23.85" hidden="false" customHeight="false" outlineLevel="0" collapsed="false">
      <c r="A9" s="17" t="n">
        <v>6</v>
      </c>
      <c r="B9" s="18" t="s">
        <v>28</v>
      </c>
      <c r="C9" s="24" t="s">
        <v>68</v>
      </c>
      <c r="D9" s="19" t="n">
        <v>0.1</v>
      </c>
      <c r="E9" s="17" t="s">
        <v>29</v>
      </c>
    </row>
    <row r="10" customFormat="false" ht="15" hidden="false" customHeight="false" outlineLevel="0" collapsed="false">
      <c r="A10" s="13" t="n">
        <v>7</v>
      </c>
      <c r="B10" s="14" t="s">
        <v>30</v>
      </c>
      <c r="C10" s="16" t="s">
        <v>66</v>
      </c>
      <c r="D10" s="15" t="n">
        <v>0.001</v>
      </c>
      <c r="E10" s="13" t="s">
        <v>31</v>
      </c>
    </row>
    <row r="11" customFormat="false" ht="23.85" hidden="false" customHeight="false" outlineLevel="0" collapsed="false">
      <c r="A11" s="17" t="n">
        <v>8</v>
      </c>
      <c r="B11" s="18" t="s">
        <v>32</v>
      </c>
      <c r="C11" s="20" t="s">
        <v>67</v>
      </c>
      <c r="D11" s="19" t="n">
        <v>0.01</v>
      </c>
      <c r="E11" s="17" t="s">
        <v>33</v>
      </c>
    </row>
    <row r="12" customFormat="false" ht="15" hidden="false" customHeight="false" outlineLevel="0" collapsed="false">
      <c r="A12" s="13" t="n">
        <v>9</v>
      </c>
      <c r="B12" s="14" t="s">
        <v>34</v>
      </c>
      <c r="C12" s="16" t="s">
        <v>66</v>
      </c>
      <c r="D12" s="15" t="n">
        <v>0.001</v>
      </c>
      <c r="E12" s="13" t="s">
        <v>35</v>
      </c>
    </row>
    <row r="13" customFormat="false" ht="23.85" hidden="false" customHeight="false" outlineLevel="0" collapsed="false">
      <c r="A13" s="17" t="n">
        <v>10</v>
      </c>
      <c r="B13" s="18" t="s">
        <v>36</v>
      </c>
      <c r="C13" s="24" t="s">
        <v>68</v>
      </c>
      <c r="D13" s="19" t="n">
        <v>0.1</v>
      </c>
      <c r="E13" s="17" t="s">
        <v>37</v>
      </c>
    </row>
    <row r="14" customFormat="false" ht="15" hidden="false" customHeight="false" outlineLevel="0" collapsed="false">
      <c r="A14" s="13" t="n">
        <v>11</v>
      </c>
      <c r="B14" s="14" t="s">
        <v>38</v>
      </c>
      <c r="C14" s="16" t="s">
        <v>66</v>
      </c>
      <c r="D14" s="15" t="n">
        <v>0.001</v>
      </c>
      <c r="E14" s="13" t="s">
        <v>39</v>
      </c>
    </row>
    <row r="15" customFormat="false" ht="23.85" hidden="false" customHeight="false" outlineLevel="0" collapsed="false">
      <c r="A15" s="17" t="n">
        <v>12</v>
      </c>
      <c r="B15" s="18" t="s">
        <v>40</v>
      </c>
      <c r="C15" s="20" t="s">
        <v>67</v>
      </c>
      <c r="D15" s="19" t="n">
        <v>0.01</v>
      </c>
      <c r="E15" s="17" t="s">
        <v>41</v>
      </c>
    </row>
    <row r="16" customFormat="false" ht="23.85" hidden="false" customHeight="false" outlineLevel="0" collapsed="false">
      <c r="A16" s="13" t="n">
        <v>13</v>
      </c>
      <c r="B16" s="14" t="s">
        <v>42</v>
      </c>
      <c r="C16" s="21" t="s">
        <v>68</v>
      </c>
      <c r="D16" s="15" t="n">
        <v>0.1</v>
      </c>
      <c r="E16" s="13" t="s">
        <v>43</v>
      </c>
    </row>
    <row r="17" customFormat="false" ht="23.85" hidden="false" customHeight="false" outlineLevel="0" collapsed="false">
      <c r="A17" s="17" t="n">
        <v>14</v>
      </c>
      <c r="B17" s="18" t="s">
        <v>44</v>
      </c>
      <c r="C17" s="20" t="s">
        <v>67</v>
      </c>
      <c r="D17" s="19" t="n">
        <v>0.01</v>
      </c>
      <c r="E17" s="17" t="s">
        <v>45</v>
      </c>
    </row>
    <row r="18" customFormat="false" ht="15" hidden="false" customHeight="false" outlineLevel="0" collapsed="false">
      <c r="A18" s="13" t="n">
        <v>15</v>
      </c>
      <c r="B18" s="14" t="s">
        <v>46</v>
      </c>
      <c r="C18" s="16" t="s">
        <v>66</v>
      </c>
      <c r="D18" s="15" t="n">
        <v>0.001</v>
      </c>
      <c r="E18" s="13" t="s">
        <v>47</v>
      </c>
    </row>
    <row r="20" customFormat="false" ht="15" hidden="false" customHeight="false" outlineLevel="0" collapsed="false">
      <c r="A20" s="39" t="s">
        <v>69</v>
      </c>
      <c r="B20" s="39"/>
      <c r="D20" s="40" t="n">
        <f aca="false">SUM(D4:D18)</f>
        <v>0.456</v>
      </c>
    </row>
    <row r="21" customFormat="false" ht="15" hidden="false" customHeight="false" outlineLevel="0" collapsed="false">
      <c r="A21" s="2" t="s">
        <v>70</v>
      </c>
      <c r="B21" s="4" t="s">
        <v>71</v>
      </c>
    </row>
    <row r="22" customFormat="false" ht="15" hidden="false" customHeight="false" outlineLevel="0" collapsed="false">
      <c r="A22" s="2" t="s">
        <v>72</v>
      </c>
      <c r="B22" s="30" t="n">
        <v>150</v>
      </c>
    </row>
  </sheetData>
  <mergeCells count="2">
    <mergeCell ref="A1:E1"/>
    <mergeCell ref="A20:B2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2026-02-26T17:04:35Z</dcterms:created>
  <dc:creator>openpyxl</dc:creator>
  <dc:description/>
  <dc:language>en-US</dc:language>
  <cp:lastModifiedBy/>
  <dcterms:modified xsi:type="dcterms:W3CDTF">2026-02-26T17:04:35Z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